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3020" activeTab="0"/>
  </bookViews>
  <sheets>
    <sheet name="gs0407s" sheetId="1" r:id="rId1"/>
  </sheets>
  <definedNames/>
  <calcPr fullCalcOnLoad="1"/>
</workbook>
</file>

<file path=xl/sharedStrings.xml><?xml version="1.0" encoding="utf-8"?>
<sst xmlns="http://schemas.openxmlformats.org/spreadsheetml/2006/main" count="106" uniqueCount="68">
  <si>
    <t>Table 24.M Estimated costs and returns per acre</t>
  </si>
  <si>
    <t>Grain sorghum, 12-row 30", 100 bu yield goal</t>
  </si>
  <si>
    <t>Spring 2015 Update - All Areas, DREC, 2015</t>
  </si>
  <si>
    <t>_____________________________________________________________</t>
  </si>
  <si>
    <t>ITEM</t>
  </si>
  <si>
    <t>UNIT</t>
  </si>
  <si>
    <t>PRICE</t>
  </si>
  <si>
    <t>QUANTITY</t>
  </si>
  <si>
    <t>INCOME</t>
  </si>
  <si>
    <t>Grain Sorghum</t>
  </si>
  <si>
    <t>bu</t>
  </si>
  <si>
    <t>TOTAL INCOME</t>
  </si>
  <si>
    <t xml:space="preserve">                                                                       </t>
  </si>
  <si>
    <t>DIRECT EXPENSES</t>
  </si>
  <si>
    <t xml:space="preserve">  CUSTOM SPRAY</t>
  </si>
  <si>
    <t>App by Air ( 5 gal)</t>
  </si>
  <si>
    <t>appl</t>
  </si>
  <si>
    <t xml:space="preserve">  FERTILIZERS</t>
  </si>
  <si>
    <t>DAP</t>
  </si>
  <si>
    <t>cwt</t>
  </si>
  <si>
    <t>Potash (60% K2O)</t>
  </si>
  <si>
    <t>UAN + Sulfur (28%)</t>
  </si>
  <si>
    <t xml:space="preserve">  HERBICIDES</t>
  </si>
  <si>
    <t>Glyphosate 3lbs a.e</t>
  </si>
  <si>
    <t>pt</t>
  </si>
  <si>
    <t>2,4-D Amine 4</t>
  </si>
  <si>
    <t>Lexar</t>
  </si>
  <si>
    <t xml:space="preserve">  INSECTICIDES</t>
  </si>
  <si>
    <t>Sivanto</t>
  </si>
  <si>
    <t>oz</t>
  </si>
  <si>
    <t>Karate Z</t>
  </si>
  <si>
    <t>Prevathon</t>
  </si>
  <si>
    <t>Transorm WG</t>
  </si>
  <si>
    <t xml:space="preserve">  SEED/PLANTS</t>
  </si>
  <si>
    <t>Sorghum Concep+Ponch</t>
  </si>
  <si>
    <t>lb</t>
  </si>
  <si>
    <t xml:space="preserve">  ADJUVANTS</t>
  </si>
  <si>
    <t>Surfactant</t>
  </si>
  <si>
    <t xml:space="preserve">  HAULING</t>
  </si>
  <si>
    <t>Haul Sorghum</t>
  </si>
  <si>
    <t xml:space="preserve">  CUSTOM LIME</t>
  </si>
  <si>
    <t>Lime (Spread)</t>
  </si>
  <si>
    <t>ton</t>
  </si>
  <si>
    <t xml:space="preserve">  OPERATOR LABOR      </t>
  </si>
  <si>
    <t>Tractors</t>
  </si>
  <si>
    <t>hour</t>
  </si>
  <si>
    <t>Harvesters</t>
  </si>
  <si>
    <t>Self-Propelled</t>
  </si>
  <si>
    <t xml:space="preserve">  HAND LABOR          </t>
  </si>
  <si>
    <t>Implements</t>
  </si>
  <si>
    <t>UNALLOCATED LABOR</t>
  </si>
  <si>
    <t xml:space="preserve">  DIESEL FUEL</t>
  </si>
  <si>
    <t>gal</t>
  </si>
  <si>
    <t xml:space="preserve">  REPAIR &amp; MAINTENANCE</t>
  </si>
  <si>
    <t>acre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</si>
  <si>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</si>
  <si>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</si>
  <si>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</si>
  <si>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</si>
  <si>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</si>
  <si>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</si>
  <si>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</si>
  <si>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Total Amount</t>
  </si>
  <si>
    <t>Landlord</t>
  </si>
  <si>
    <t>Share %</t>
  </si>
  <si>
    <t>Share</t>
  </si>
  <si>
    <t>Tenant</t>
  </si>
  <si>
    <t>Note: Cost of production estimate updated 04/07/2015.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</si>
</sst>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38" fillId="0" borderId="0" xfId="0" applyFont="1" applyAlignment="1">
      <alignment/>
    </xf>
    <xf numFmtId="44" fontId="37" fillId="0" borderId="0" xfId="44" applyFont="1" applyAlignment="1">
      <alignment/>
    </xf>
    <xf numFmtId="0" fontId="37" fillId="0" borderId="10" xfId="0" applyFont="1" applyBorder="1" applyAlignment="1">
      <alignment/>
    </xf>
    <xf numFmtId="44" fontId="37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16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44" fontId="35" fillId="0" borderId="10" xfId="44" applyFont="1" applyBorder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4" customWidth="1"/>
    <col min="4" max="4" width="10.7109375" style="0" customWidth="1"/>
    <col min="5" max="5" width="13.7109375" style="4" customWidth="1"/>
  </cols>
  <sheetData>
    <row r="1" spans="1:8" ht="1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5">
      <c r="A2" s="15" t="s">
        <v>1</v>
      </c>
      <c r="B2" s="15"/>
      <c r="C2" s="15"/>
      <c r="D2" s="15"/>
      <c r="E2" s="15"/>
      <c r="F2" s="15"/>
      <c r="G2" s="15"/>
      <c r="H2" s="15"/>
    </row>
    <row r="3" spans="1:8" ht="15">
      <c r="A3" s="15" t="s">
        <v>2</v>
      </c>
      <c r="B3" s="15"/>
      <c r="C3" s="15"/>
      <c r="D3" s="15"/>
      <c r="E3" s="15"/>
      <c r="F3" s="15"/>
      <c r="G3" s="15"/>
      <c r="H3" s="15"/>
    </row>
    <row r="4" spans="1:8" ht="15">
      <c r="A4" s="12"/>
      <c r="B4" s="12"/>
      <c r="C4" s="10"/>
      <c r="D4" s="12"/>
      <c r="E4" s="10"/>
      <c r="F4" s="16" t="s">
        <v>63</v>
      </c>
      <c r="G4" s="16"/>
      <c r="H4" s="17" t="s">
        <v>66</v>
      </c>
    </row>
    <row r="5" spans="1:8" ht="15">
      <c r="A5" s="13" t="s">
        <v>4</v>
      </c>
      <c r="B5" s="13" t="s">
        <v>5</v>
      </c>
      <c r="C5" s="14" t="s">
        <v>6</v>
      </c>
      <c r="D5" s="13" t="s">
        <v>7</v>
      </c>
      <c r="E5" s="14" t="s">
        <v>62</v>
      </c>
      <c r="F5" s="18" t="s">
        <v>64</v>
      </c>
      <c r="G5" s="18" t="s">
        <v>65</v>
      </c>
      <c r="H5" s="18" t="s">
        <v>65</v>
      </c>
    </row>
    <row r="6" ht="15">
      <c r="A6" s="1" t="s">
        <v>8</v>
      </c>
    </row>
    <row r="7" spans="1:8" ht="15">
      <c r="A7" s="8" t="s">
        <v>9</v>
      </c>
      <c r="B7" s="8" t="s">
        <v>10</v>
      </c>
      <c r="C7" s="9">
        <v>4.5</v>
      </c>
      <c r="D7" s="8">
        <v>100</v>
      </c>
      <c r="E7" s="10">
        <f>ROUND(C7*D7,2)</f>
        <v>450</v>
      </c>
      <c r="F7" s="11">
        <v>0</v>
      </c>
      <c r="G7" s="10">
        <f>ROUND(E7*F7,2)</f>
        <v>0</v>
      </c>
      <c r="H7" s="10">
        <f>ROUND(E7-G7,2)</f>
        <v>450</v>
      </c>
    </row>
    <row r="8" spans="1:8" ht="15">
      <c r="A8" s="1" t="s">
        <v>11</v>
      </c>
      <c r="E8" s="4">
        <f>SUM(E7:E7)</f>
        <v>450</v>
      </c>
      <c r="G8" s="5">
        <f>SUM(G7:G7)</f>
        <v>0</v>
      </c>
      <c r="H8" s="5">
        <f>ROUND(E8-G8,2)</f>
        <v>450</v>
      </c>
    </row>
    <row r="9" ht="15">
      <c r="A9" t="s">
        <v>12</v>
      </c>
    </row>
    <row r="10" ht="15">
      <c r="A10" s="1" t="s">
        <v>13</v>
      </c>
    </row>
    <row r="11" ht="15">
      <c r="A11" s="6" t="s">
        <v>14</v>
      </c>
    </row>
    <row r="12" spans="1:8" ht="15">
      <c r="A12" s="2" t="s">
        <v>15</v>
      </c>
      <c r="B12" s="2" t="s">
        <v>16</v>
      </c>
      <c r="C12" s="7">
        <v>6</v>
      </c>
      <c r="D12" s="2">
        <v>1</v>
      </c>
      <c r="E12" s="4">
        <f>ROUND(C12*D12,2)</f>
        <v>6</v>
      </c>
      <c r="F12" s="3">
        <v>0</v>
      </c>
      <c r="G12" s="4">
        <f>ROUND(E12*F12,2)</f>
        <v>0</v>
      </c>
      <c r="H12" s="4">
        <f>ROUND(E12-G12,2)</f>
        <v>6</v>
      </c>
    </row>
    <row r="13" ht="15">
      <c r="A13" s="6" t="s">
        <v>17</v>
      </c>
    </row>
    <row r="14" spans="1:8" ht="15">
      <c r="A14" s="2" t="s">
        <v>18</v>
      </c>
      <c r="B14" s="2" t="s">
        <v>19</v>
      </c>
      <c r="C14" s="7">
        <v>29</v>
      </c>
      <c r="D14" s="2">
        <v>0.76</v>
      </c>
      <c r="E14" s="4">
        <f>ROUND(C14*D14,2)</f>
        <v>22.04</v>
      </c>
      <c r="F14" s="3">
        <v>0</v>
      </c>
      <c r="G14" s="4">
        <f>ROUND(E14*F14,2)</f>
        <v>0</v>
      </c>
      <c r="H14" s="4">
        <f>ROUND(E14-G14,2)</f>
        <v>22.04</v>
      </c>
    </row>
    <row r="15" spans="1:8" ht="15">
      <c r="A15" s="2" t="s">
        <v>20</v>
      </c>
      <c r="B15" s="2" t="s">
        <v>19</v>
      </c>
      <c r="C15" s="7">
        <v>23.6</v>
      </c>
      <c r="D15" s="2">
        <v>0.58</v>
      </c>
      <c r="E15" s="4">
        <f>ROUND(C15*D15,2)</f>
        <v>13.69</v>
      </c>
      <c r="F15" s="3">
        <v>0</v>
      </c>
      <c r="G15" s="4">
        <f>ROUND(E15*F15,2)</f>
        <v>0</v>
      </c>
      <c r="H15" s="4">
        <f>ROUND(E15-G15,2)</f>
        <v>13.69</v>
      </c>
    </row>
    <row r="16" spans="1:8" ht="15">
      <c r="A16" s="2" t="s">
        <v>21</v>
      </c>
      <c r="B16" s="2" t="s">
        <v>19</v>
      </c>
      <c r="C16" s="7">
        <v>17.9</v>
      </c>
      <c r="D16" s="2">
        <v>4.25</v>
      </c>
      <c r="E16" s="4">
        <f>ROUND(C16*D16,2)</f>
        <v>76.08</v>
      </c>
      <c r="F16" s="3">
        <v>0</v>
      </c>
      <c r="G16" s="4">
        <f>ROUND(E16*F16,2)</f>
        <v>0</v>
      </c>
      <c r="H16" s="4">
        <f>ROUND(E16-G16,2)</f>
        <v>76.08</v>
      </c>
    </row>
    <row r="17" ht="15">
      <c r="A17" s="6" t="s">
        <v>22</v>
      </c>
    </row>
    <row r="18" spans="1:8" ht="15">
      <c r="A18" s="2" t="s">
        <v>23</v>
      </c>
      <c r="B18" s="2" t="s">
        <v>24</v>
      </c>
      <c r="C18" s="7">
        <v>2.25</v>
      </c>
      <c r="D18" s="2">
        <v>2</v>
      </c>
      <c r="E18" s="4">
        <f>ROUND(C18*D18,2)</f>
        <v>4.5</v>
      </c>
      <c r="F18" s="3">
        <v>0</v>
      </c>
      <c r="G18" s="4">
        <f>ROUND(E18*F18,2)</f>
        <v>0</v>
      </c>
      <c r="H18" s="4">
        <f>ROUND(E18-G18,2)</f>
        <v>4.5</v>
      </c>
    </row>
    <row r="19" spans="1:8" ht="15">
      <c r="A19" s="2" t="s">
        <v>25</v>
      </c>
      <c r="B19" s="2" t="s">
        <v>24</v>
      </c>
      <c r="C19" s="7">
        <v>2.44</v>
      </c>
      <c r="D19" s="2">
        <v>2</v>
      </c>
      <c r="E19" s="4">
        <f>ROUND(C19*D19,2)</f>
        <v>4.88</v>
      </c>
      <c r="F19" s="3">
        <v>0</v>
      </c>
      <c r="G19" s="4">
        <f>ROUND(E19*F19,2)</f>
        <v>0</v>
      </c>
      <c r="H19" s="4">
        <f>ROUND(E19-G19,2)</f>
        <v>4.88</v>
      </c>
    </row>
    <row r="20" spans="1:8" ht="15">
      <c r="A20" s="2" t="s">
        <v>26</v>
      </c>
      <c r="B20" s="2" t="s">
        <v>24</v>
      </c>
      <c r="C20" s="7">
        <v>7.08</v>
      </c>
      <c r="D20" s="2">
        <v>6</v>
      </c>
      <c r="E20" s="4">
        <f>ROUND(C20*D20,2)</f>
        <v>42.48</v>
      </c>
      <c r="F20" s="3">
        <v>0</v>
      </c>
      <c r="G20" s="4">
        <f>ROUND(E20*F20,2)</f>
        <v>0</v>
      </c>
      <c r="H20" s="4">
        <f>ROUND(E20-G20,2)</f>
        <v>42.48</v>
      </c>
    </row>
    <row r="21" ht="15">
      <c r="A21" s="6" t="s">
        <v>27</v>
      </c>
    </row>
    <row r="22" spans="1:8" ht="15">
      <c r="A22" s="2" t="s">
        <v>28</v>
      </c>
      <c r="B22" s="2" t="s">
        <v>29</v>
      </c>
      <c r="C22" s="7">
        <v>2.65</v>
      </c>
      <c r="D22" s="2">
        <v>4</v>
      </c>
      <c r="E22" s="4">
        <f>ROUND(C22*D22,2)</f>
        <v>10.6</v>
      </c>
      <c r="F22" s="3">
        <v>0</v>
      </c>
      <c r="G22" s="4">
        <f>ROUND(E22*F22,2)</f>
        <v>0</v>
      </c>
      <c r="H22" s="4">
        <f>ROUND(E22-G22,2)</f>
        <v>10.6</v>
      </c>
    </row>
    <row r="23" spans="1:8" ht="15">
      <c r="A23" s="2" t="s">
        <v>30</v>
      </c>
      <c r="B23" s="2" t="s">
        <v>29</v>
      </c>
      <c r="C23" s="7">
        <v>2.85</v>
      </c>
      <c r="D23" s="2">
        <v>1.5</v>
      </c>
      <c r="E23" s="4">
        <f>ROUND(C23*D23,2)</f>
        <v>4.28</v>
      </c>
      <c r="F23" s="3">
        <v>0</v>
      </c>
      <c r="G23" s="4">
        <f>ROUND(E23*F23,2)</f>
        <v>0</v>
      </c>
      <c r="H23" s="4">
        <f>ROUND(E23-G23,2)</f>
        <v>4.28</v>
      </c>
    </row>
    <row r="24" spans="1:8" ht="15">
      <c r="A24" s="2" t="s">
        <v>31</v>
      </c>
      <c r="B24" s="2" t="s">
        <v>29</v>
      </c>
      <c r="C24" s="7">
        <v>1.25</v>
      </c>
      <c r="D24" s="2">
        <v>14</v>
      </c>
      <c r="E24" s="4">
        <f>ROUND(C24*D24,2)</f>
        <v>17.5</v>
      </c>
      <c r="F24" s="3">
        <v>0</v>
      </c>
      <c r="G24" s="4">
        <f>ROUND(E24*F24,2)</f>
        <v>0</v>
      </c>
      <c r="H24" s="4">
        <f>ROUND(E24-G24,2)</f>
        <v>17.5</v>
      </c>
    </row>
    <row r="25" spans="1:8" ht="15">
      <c r="A25" s="2" t="s">
        <v>32</v>
      </c>
      <c r="B25" s="2" t="s">
        <v>29</v>
      </c>
      <c r="C25" s="7">
        <v>7.87</v>
      </c>
      <c r="D25" s="2">
        <v>1</v>
      </c>
      <c r="E25" s="4">
        <f>ROUND(C25*D25,2)</f>
        <v>7.87</v>
      </c>
      <c r="F25" s="3">
        <v>0</v>
      </c>
      <c r="G25" s="4">
        <f>ROUND(E25*F25,2)</f>
        <v>0</v>
      </c>
      <c r="H25" s="4">
        <f>ROUND(E25-G25,2)</f>
        <v>7.87</v>
      </c>
    </row>
    <row r="26" ht="15">
      <c r="A26" s="6" t="s">
        <v>33</v>
      </c>
    </row>
    <row r="27" spans="1:8" ht="15">
      <c r="A27" s="2" t="s">
        <v>34</v>
      </c>
      <c r="B27" s="2" t="s">
        <v>35</v>
      </c>
      <c r="C27" s="7">
        <v>3.6</v>
      </c>
      <c r="D27" s="2">
        <v>6</v>
      </c>
      <c r="E27" s="4">
        <f>ROUND(C27*D27,2)</f>
        <v>21.6</v>
      </c>
      <c r="F27" s="3">
        <v>0</v>
      </c>
      <c r="G27" s="4">
        <f>ROUND(E27*F27,2)</f>
        <v>0</v>
      </c>
      <c r="H27" s="4">
        <f>ROUND(E27-G27,2)</f>
        <v>21.6</v>
      </c>
    </row>
    <row r="28" ht="15">
      <c r="A28" s="6" t="s">
        <v>36</v>
      </c>
    </row>
    <row r="29" spans="1:8" ht="15">
      <c r="A29" s="2" t="s">
        <v>37</v>
      </c>
      <c r="B29" s="2" t="s">
        <v>24</v>
      </c>
      <c r="C29" s="7">
        <v>3.6</v>
      </c>
      <c r="D29" s="2">
        <v>0.3</v>
      </c>
      <c r="E29" s="4">
        <f>ROUND(C29*D29,2)</f>
        <v>1.08</v>
      </c>
      <c r="F29" s="3">
        <v>0</v>
      </c>
      <c r="G29" s="4">
        <f>ROUND(E29*F29,2)</f>
        <v>0</v>
      </c>
      <c r="H29" s="4">
        <f>ROUND(E29-G29,2)</f>
        <v>1.08</v>
      </c>
    </row>
    <row r="30" ht="15">
      <c r="A30" s="6" t="s">
        <v>38</v>
      </c>
    </row>
    <row r="31" spans="1:8" ht="15">
      <c r="A31" s="2" t="s">
        <v>39</v>
      </c>
      <c r="B31" s="2" t="s">
        <v>10</v>
      </c>
      <c r="C31" s="7">
        <v>0.25</v>
      </c>
      <c r="D31" s="19">
        <f>D7</f>
        <v>100</v>
      </c>
      <c r="E31" s="4">
        <f>ROUND(C31*D31,2)</f>
        <v>25</v>
      </c>
      <c r="F31" s="3">
        <v>0</v>
      </c>
      <c r="G31" s="4">
        <f>ROUND(E31*F31,2)</f>
        <v>0</v>
      </c>
      <c r="H31" s="4">
        <f>ROUND(E31-G31,2)</f>
        <v>25</v>
      </c>
    </row>
    <row r="32" ht="15">
      <c r="A32" s="6" t="s">
        <v>40</v>
      </c>
    </row>
    <row r="33" spans="1:8" ht="15">
      <c r="A33" s="2" t="s">
        <v>41</v>
      </c>
      <c r="B33" s="2" t="s">
        <v>42</v>
      </c>
      <c r="C33" s="7">
        <v>45</v>
      </c>
      <c r="D33" s="2">
        <v>0.5</v>
      </c>
      <c r="E33" s="4">
        <f>ROUND(C33*D33,2)</f>
        <v>22.5</v>
      </c>
      <c r="F33" s="3">
        <v>0</v>
      </c>
      <c r="G33" s="4">
        <f>ROUND(E33*F33,2)</f>
        <v>0</v>
      </c>
      <c r="H33" s="4">
        <f>ROUND(E33-G33,2)</f>
        <v>22.5</v>
      </c>
    </row>
    <row r="34" ht="15">
      <c r="A34" s="6" t="s">
        <v>43</v>
      </c>
    </row>
    <row r="35" spans="1:8" ht="15">
      <c r="A35" s="2" t="s">
        <v>44</v>
      </c>
      <c r="B35" s="2" t="s">
        <v>45</v>
      </c>
      <c r="C35" s="7">
        <v>12.55</v>
      </c>
      <c r="D35" s="2">
        <v>0.312</v>
      </c>
      <c r="E35" s="4">
        <f>ROUND(C35*D35,2)</f>
        <v>3.92</v>
      </c>
      <c r="F35" s="3">
        <v>0</v>
      </c>
      <c r="G35" s="4">
        <f>ROUND(E35*F35,2)</f>
        <v>0</v>
      </c>
      <c r="H35" s="4">
        <f>ROUND(E35-G35,2)</f>
        <v>3.92</v>
      </c>
    </row>
    <row r="36" spans="1:8" ht="15">
      <c r="A36" s="2" t="s">
        <v>46</v>
      </c>
      <c r="B36" s="2" t="s">
        <v>45</v>
      </c>
      <c r="C36" s="7">
        <v>12.55</v>
      </c>
      <c r="D36" s="2">
        <v>0.1022</v>
      </c>
      <c r="E36" s="4">
        <f>ROUND(C36*D36,2)</f>
        <v>1.28</v>
      </c>
      <c r="F36" s="3">
        <v>0</v>
      </c>
      <c r="G36" s="4">
        <f>ROUND(E36*F36,2)</f>
        <v>0</v>
      </c>
      <c r="H36" s="4">
        <f>ROUND(E36-G36,2)</f>
        <v>1.28</v>
      </c>
    </row>
    <row r="37" spans="1:8" ht="15">
      <c r="A37" s="2" t="s">
        <v>47</v>
      </c>
      <c r="B37" s="2" t="s">
        <v>45</v>
      </c>
      <c r="C37" s="7">
        <v>12.55</v>
      </c>
      <c r="D37" s="2">
        <v>0.0661</v>
      </c>
      <c r="E37" s="4">
        <f>ROUND(C37*D37,2)</f>
        <v>0.83</v>
      </c>
      <c r="F37" s="3">
        <v>0</v>
      </c>
      <c r="G37" s="4">
        <f>ROUND(E37*F37,2)</f>
        <v>0</v>
      </c>
      <c r="H37" s="4">
        <f>ROUND(E37-G37,2)</f>
        <v>0.83</v>
      </c>
    </row>
    <row r="38" ht="15">
      <c r="A38" s="6" t="s">
        <v>48</v>
      </c>
    </row>
    <row r="39" spans="1:8" ht="15">
      <c r="A39" s="2" t="s">
        <v>49</v>
      </c>
      <c r="B39" s="2" t="s">
        <v>45</v>
      </c>
      <c r="C39" s="7">
        <v>9.06</v>
      </c>
      <c r="D39" s="2">
        <v>0.1442</v>
      </c>
      <c r="E39" s="4">
        <f>ROUND(C39*D39,2)</f>
        <v>1.31</v>
      </c>
      <c r="F39" s="3">
        <v>0</v>
      </c>
      <c r="G39" s="4">
        <f>ROUND(E39*F39,2)</f>
        <v>0</v>
      </c>
      <c r="H39" s="4">
        <f>ROUND(E39-G39,2)</f>
        <v>1.31</v>
      </c>
    </row>
    <row r="40" spans="1:8" ht="15">
      <c r="A40" s="2" t="s">
        <v>47</v>
      </c>
      <c r="B40" s="2" t="s">
        <v>45</v>
      </c>
      <c r="C40" s="7">
        <v>9.06</v>
      </c>
      <c r="D40" s="2">
        <v>0.0331</v>
      </c>
      <c r="E40" s="4">
        <f>ROUND(C40*D40,2)</f>
        <v>0.3</v>
      </c>
      <c r="F40" s="3">
        <v>0</v>
      </c>
      <c r="G40" s="4">
        <f>ROUND(E40*F40,2)</f>
        <v>0</v>
      </c>
      <c r="H40" s="4">
        <f>ROUND(E40-G40,2)</f>
        <v>0.3</v>
      </c>
    </row>
    <row r="41" spans="1:8" ht="15">
      <c r="A41" s="2" t="s">
        <v>50</v>
      </c>
      <c r="B41" s="2" t="s">
        <v>45</v>
      </c>
      <c r="C41" s="7">
        <v>12.56</v>
      </c>
      <c r="D41" s="2">
        <v>0.4323</v>
      </c>
      <c r="E41" s="4">
        <f>ROUND(C41*D41,2)</f>
        <v>5.43</v>
      </c>
      <c r="F41" s="3">
        <v>0</v>
      </c>
      <c r="G41" s="4">
        <f>ROUND(E41*F41,2)</f>
        <v>0</v>
      </c>
      <c r="H41" s="4">
        <f>ROUND(E41-G41,2)</f>
        <v>5.43</v>
      </c>
    </row>
    <row r="42" ht="15">
      <c r="A42" s="6" t="s">
        <v>51</v>
      </c>
    </row>
    <row r="43" spans="1:8" ht="15">
      <c r="A43" s="2" t="s">
        <v>44</v>
      </c>
      <c r="B43" s="2" t="s">
        <v>52</v>
      </c>
      <c r="C43" s="7">
        <v>2.3</v>
      </c>
      <c r="D43" s="2">
        <v>2.7304</v>
      </c>
      <c r="E43" s="4">
        <f>ROUND(C43*D43,2)</f>
        <v>6.28</v>
      </c>
      <c r="F43" s="3">
        <v>0</v>
      </c>
      <c r="G43" s="4">
        <f>ROUND(E43*F43,2)</f>
        <v>0</v>
      </c>
      <c r="H43" s="4">
        <f>ROUND(E43-G43,2)</f>
        <v>6.28</v>
      </c>
    </row>
    <row r="44" spans="1:8" ht="15">
      <c r="A44" s="2" t="s">
        <v>46</v>
      </c>
      <c r="B44" s="2" t="s">
        <v>52</v>
      </c>
      <c r="C44" s="7">
        <v>2.3</v>
      </c>
      <c r="D44" s="2">
        <v>1.3936</v>
      </c>
      <c r="E44" s="4">
        <f>ROUND(C44*D44,2)</f>
        <v>3.21</v>
      </c>
      <c r="F44" s="3">
        <v>0</v>
      </c>
      <c r="G44" s="4">
        <f>ROUND(E44*F44,2)</f>
        <v>0</v>
      </c>
      <c r="H44" s="4">
        <f>ROUND(E44-G44,2)</f>
        <v>3.21</v>
      </c>
    </row>
    <row r="45" spans="1:8" ht="15">
      <c r="A45" s="2" t="s">
        <v>47</v>
      </c>
      <c r="B45" s="2" t="s">
        <v>52</v>
      </c>
      <c r="C45" s="7">
        <v>2.3</v>
      </c>
      <c r="D45" s="2">
        <v>0.8506</v>
      </c>
      <c r="E45" s="4">
        <f>ROUND(C45*D45,2)</f>
        <v>1.96</v>
      </c>
      <c r="F45" s="3">
        <v>0</v>
      </c>
      <c r="G45" s="4">
        <f>ROUND(E45*F45,2)</f>
        <v>0</v>
      </c>
      <c r="H45" s="4">
        <f>ROUND(E45-G45,2)</f>
        <v>1.96</v>
      </c>
    </row>
    <row r="46" ht="15">
      <c r="A46" s="6" t="s">
        <v>53</v>
      </c>
    </row>
    <row r="47" spans="1:8" ht="15">
      <c r="A47" s="2" t="s">
        <v>49</v>
      </c>
      <c r="B47" s="2" t="s">
        <v>54</v>
      </c>
      <c r="C47" s="7">
        <v>4.84</v>
      </c>
      <c r="D47" s="2">
        <v>1</v>
      </c>
      <c r="E47" s="4">
        <f>ROUND(C47*D47,2)</f>
        <v>4.84</v>
      </c>
      <c r="F47" s="3">
        <v>0</v>
      </c>
      <c r="G47" s="4">
        <f>ROUND(E47*F47,2)</f>
        <v>0</v>
      </c>
      <c r="H47" s="4">
        <f>ROUND(E47-G47,2)</f>
        <v>4.84</v>
      </c>
    </row>
    <row r="48" spans="1:8" ht="15">
      <c r="A48" s="2" t="s">
        <v>44</v>
      </c>
      <c r="B48" s="2" t="s">
        <v>54</v>
      </c>
      <c r="C48" s="7">
        <v>1.53</v>
      </c>
      <c r="D48" s="2">
        <v>1</v>
      </c>
      <c r="E48" s="4">
        <f>ROUND(C48*D48,2)</f>
        <v>1.53</v>
      </c>
      <c r="F48" s="3">
        <v>0</v>
      </c>
      <c r="G48" s="4">
        <f>ROUND(E48*F48,2)</f>
        <v>0</v>
      </c>
      <c r="H48" s="4">
        <f>ROUND(E48-G48,2)</f>
        <v>1.53</v>
      </c>
    </row>
    <row r="49" spans="1:8" ht="15">
      <c r="A49" s="2" t="s">
        <v>46</v>
      </c>
      <c r="B49" s="2" t="s">
        <v>54</v>
      </c>
      <c r="C49" s="7">
        <v>3.1</v>
      </c>
      <c r="D49" s="2">
        <v>1</v>
      </c>
      <c r="E49" s="4">
        <f>ROUND(C49*D49,2)</f>
        <v>3.1</v>
      </c>
      <c r="F49" s="3">
        <v>0</v>
      </c>
      <c r="G49" s="4">
        <f>ROUND(E49*F49,2)</f>
        <v>0</v>
      </c>
      <c r="H49" s="4">
        <f>ROUND(E49-G49,2)</f>
        <v>3.1</v>
      </c>
    </row>
    <row r="50" spans="1:8" ht="15">
      <c r="A50" s="2" t="s">
        <v>47</v>
      </c>
      <c r="B50" s="2" t="s">
        <v>54</v>
      </c>
      <c r="C50" s="7">
        <v>0.85</v>
      </c>
      <c r="D50" s="2">
        <v>1</v>
      </c>
      <c r="E50" s="4">
        <f>ROUND(C50*D50,2)</f>
        <v>0.85</v>
      </c>
      <c r="F50" s="3">
        <v>0</v>
      </c>
      <c r="G50" s="4">
        <f>ROUND(E50*F50,2)</f>
        <v>0</v>
      </c>
      <c r="H50" s="4">
        <f>ROUND(E50-G50,2)</f>
        <v>0.85</v>
      </c>
    </row>
    <row r="51" spans="1:8" ht="15">
      <c r="A51" s="8" t="s">
        <v>55</v>
      </c>
      <c r="B51" s="8" t="s">
        <v>54</v>
      </c>
      <c r="C51" s="9">
        <v>6.25</v>
      </c>
      <c r="D51" s="8">
        <v>1</v>
      </c>
      <c r="E51" s="10">
        <f>ROUND(C51*D51,2)</f>
        <v>6.25</v>
      </c>
      <c r="F51" s="11">
        <v>0</v>
      </c>
      <c r="G51" s="10">
        <f>ROUND(E51*F51,2)</f>
        <v>0</v>
      </c>
      <c r="H51" s="10">
        <f>ROUND(E51-G51,2)</f>
        <v>6.25</v>
      </c>
    </row>
    <row r="52" spans="1:8" ht="15">
      <c r="A52" s="1" t="s">
        <v>56</v>
      </c>
      <c r="E52" s="4">
        <f>SUM(E12:E51)</f>
        <v>321.18999999999994</v>
      </c>
      <c r="G52" s="5">
        <f>SUM(G12:G51)</f>
        <v>0</v>
      </c>
      <c r="H52" s="5">
        <f>ROUND(E52-G52,2)</f>
        <v>321.19</v>
      </c>
    </row>
    <row r="53" spans="1:8" ht="15">
      <c r="A53" s="1" t="s">
        <v>57</v>
      </c>
      <c r="E53" s="4">
        <f>+E8-E52</f>
        <v>128.81000000000006</v>
      </c>
      <c r="G53" s="5">
        <f>+G8-G52</f>
        <v>0</v>
      </c>
      <c r="H53" s="5">
        <f>ROUND(E53-G53,2)</f>
        <v>128.81</v>
      </c>
    </row>
    <row r="54" ht="15">
      <c r="A54" t="s">
        <v>12</v>
      </c>
    </row>
    <row r="55" ht="15">
      <c r="A55" s="1" t="s">
        <v>58</v>
      </c>
    </row>
    <row r="56" spans="1:8" ht="15">
      <c r="A56" s="2" t="s">
        <v>49</v>
      </c>
      <c r="B56" s="2" t="s">
        <v>54</v>
      </c>
      <c r="C56" s="7">
        <v>9.04</v>
      </c>
      <c r="D56" s="2">
        <v>1</v>
      </c>
      <c r="E56" s="4">
        <f>ROUND(C56*D56,2)</f>
        <v>9.04</v>
      </c>
      <c r="F56" s="3">
        <v>0</v>
      </c>
      <c r="G56" s="4">
        <f>ROUND(E56*F56,2)</f>
        <v>0</v>
      </c>
      <c r="H56" s="4">
        <f>ROUND(E56-G56,2)</f>
        <v>9.04</v>
      </c>
    </row>
    <row r="57" spans="1:8" ht="15">
      <c r="A57" s="2" t="s">
        <v>44</v>
      </c>
      <c r="B57" s="2" t="s">
        <v>54</v>
      </c>
      <c r="C57" s="7">
        <v>9.27</v>
      </c>
      <c r="D57" s="2">
        <v>1</v>
      </c>
      <c r="E57" s="4">
        <f>ROUND(C57*D57,2)</f>
        <v>9.27</v>
      </c>
      <c r="F57" s="3">
        <v>0</v>
      </c>
      <c r="G57" s="4">
        <f>ROUND(E57*F57,2)</f>
        <v>0</v>
      </c>
      <c r="H57" s="4">
        <f>ROUND(E57-G57,2)</f>
        <v>9.27</v>
      </c>
    </row>
    <row r="58" spans="1:8" ht="15">
      <c r="A58" s="2" t="s">
        <v>46</v>
      </c>
      <c r="B58" s="2" t="s">
        <v>54</v>
      </c>
      <c r="C58" s="7">
        <v>11.86</v>
      </c>
      <c r="D58" s="2">
        <v>1</v>
      </c>
      <c r="E58" s="4">
        <f>ROUND(C58*D58,2)</f>
        <v>11.86</v>
      </c>
      <c r="F58" s="3">
        <v>0</v>
      </c>
      <c r="G58" s="4">
        <f>ROUND(E58*F58,2)</f>
        <v>0</v>
      </c>
      <c r="H58" s="4">
        <f>ROUND(E58-G58,2)</f>
        <v>11.86</v>
      </c>
    </row>
    <row r="59" spans="1:8" ht="15">
      <c r="A59" s="8" t="s">
        <v>47</v>
      </c>
      <c r="B59" s="8" t="s">
        <v>54</v>
      </c>
      <c r="C59" s="9">
        <v>5.45</v>
      </c>
      <c r="D59" s="8">
        <v>1</v>
      </c>
      <c r="E59" s="10">
        <f>ROUND(C59*D59,2)</f>
        <v>5.45</v>
      </c>
      <c r="F59" s="11">
        <v>0</v>
      </c>
      <c r="G59" s="10">
        <f>ROUND(E59*F59,2)</f>
        <v>0</v>
      </c>
      <c r="H59" s="10">
        <f>ROUND(E59-G59,2)</f>
        <v>5.45</v>
      </c>
    </row>
    <row r="60" spans="1:8" ht="15">
      <c r="A60" s="1" t="s">
        <v>59</v>
      </c>
      <c r="E60" s="4">
        <f>SUM(E56:E59)</f>
        <v>35.62</v>
      </c>
      <c r="G60" s="5">
        <f>SUM(G56:G59)</f>
        <v>0</v>
      </c>
      <c r="H60" s="5">
        <f>ROUND(E60-G60,2)</f>
        <v>35.62</v>
      </c>
    </row>
    <row r="61" spans="1:8" ht="15">
      <c r="A61" s="1" t="s">
        <v>60</v>
      </c>
      <c r="E61" s="4">
        <f>+E52+E60</f>
        <v>356.80999999999995</v>
      </c>
      <c r="G61" s="5">
        <f>+G52+G60</f>
        <v>0</v>
      </c>
      <c r="H61" s="5">
        <f>ROUND(E61-G61,2)</f>
        <v>356.81</v>
      </c>
    </row>
    <row r="62" spans="1:8" ht="15">
      <c r="A62" s="1" t="s">
        <v>61</v>
      </c>
      <c r="E62" s="4">
        <f>+E8-E61</f>
        <v>93.19000000000005</v>
      </c>
      <c r="G62" s="5">
        <f>+G8-G61</f>
        <v>0</v>
      </c>
      <c r="H62" s="5">
        <f>ROUND(E62-G62,2)</f>
        <v>93.19</v>
      </c>
    </row>
    <row r="63" ht="15">
      <c r="A63" t="s">
        <v>3</v>
      </c>
    </row>
    <row r="64" ht="15">
      <c r="A64" t="s">
        <v>67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Extension Service</dc:creator>
  <cp:keywords/>
  <dc:description/>
  <cp:lastModifiedBy>Extension Service</cp:lastModifiedBy>
  <dcterms:created xsi:type="dcterms:W3CDTF">2015-04-07T13:32:07Z</dcterms:created>
  <dcterms:modified xsi:type="dcterms:W3CDTF">2015-04-07T13:37:44Z</dcterms:modified>
  <cp:category/>
  <cp:version/>
  <cp:contentType/>
  <cp:contentStatus/>
</cp:coreProperties>
</file>